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na.soloviova\Desktop\Soloviova\ОСББ\паркинг\паркинг_КЖС\"/>
    </mc:Choice>
  </mc:AlternateContent>
  <bookViews>
    <workbookView xWindow="0" yWindow="0" windowWidth="28695" windowHeight="11145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0">Лист1!$A$1:$D$37</definedName>
  </definedNames>
  <calcPr calcId="152511"/>
</workbook>
</file>

<file path=xl/calcChain.xml><?xml version="1.0" encoding="utf-8"?>
<calcChain xmlns="http://schemas.openxmlformats.org/spreadsheetml/2006/main">
  <c r="D26" i="2" l="1"/>
  <c r="D25" i="2"/>
  <c r="D24" i="2"/>
  <c r="D23" i="2"/>
  <c r="D22" i="2"/>
  <c r="D21" i="2"/>
  <c r="D27" i="2" s="1"/>
  <c r="D20" i="2"/>
  <c r="D26" i="1"/>
  <c r="D25" i="1"/>
  <c r="D24" i="1"/>
  <c r="D23" i="1"/>
  <c r="D22" i="1"/>
  <c r="D21" i="1"/>
  <c r="D20" i="1"/>
  <c r="D27" i="1" l="1"/>
  <c r="D28" i="1" s="1"/>
  <c r="D29" i="1" s="1"/>
  <c r="D30" i="1" s="1"/>
  <c r="D28" i="2"/>
  <c r="D29" i="2" l="1"/>
  <c r="D30" i="2" s="1"/>
</calcChain>
</file>

<file path=xl/sharedStrings.xml><?xml version="1.0" encoding="utf-8"?>
<sst xmlns="http://schemas.openxmlformats.org/spreadsheetml/2006/main" count="50" uniqueCount="33">
  <si>
    <t>Додаток № 1 до договору про надання послуг з утримання підземного паркінгу</t>
  </si>
  <si>
    <t>№_________ від "______" ________________ 2018р.</t>
  </si>
  <si>
    <t xml:space="preserve">Вартість (тариф ) послуг з утримання підземного паркінгу. Структура вартості (тарифу) послуг з утримання підземного паркінгу                                                                                                                             </t>
  </si>
  <si>
    <t>Підземний паркінг за адресою вул.Сікорського Ігоря авіаконструктора ,4-Е</t>
  </si>
  <si>
    <t xml:space="preserve">Площа паркінгу  –  6372,6 кв.м;  </t>
  </si>
  <si>
    <t>Площа паркомісць - 3307,2</t>
  </si>
  <si>
    <t xml:space="preserve">Кількість паркомісць –  204 шт. </t>
  </si>
  <si>
    <t>№</t>
  </si>
  <si>
    <t>Найменування послуги</t>
  </si>
  <si>
    <t>Структура вартості послуг (тарифу)</t>
  </si>
  <si>
    <t>п/п</t>
  </si>
  <si>
    <t>у грн./м.кв. за місяць</t>
  </si>
  <si>
    <t>Прибирання території паркінгу</t>
  </si>
  <si>
    <t>Вивезення твердих побутових відходів відходів</t>
  </si>
  <si>
    <t>Технічне обслуговування внутрішньобудинкових систем водопостачання,  водовідведення</t>
  </si>
  <si>
    <t xml:space="preserve">Технічне обслуговування та поточний ремонт систем протипожежної автоматики та димовидалення, а також інших внутрішньобудинкових інженерних систем у разі їх наявності (за договором ) </t>
  </si>
  <si>
    <t>Поточний ремонт конструктивних елементів паркінгу</t>
  </si>
  <si>
    <t>Освітлення місць загального користування паркінгу</t>
  </si>
  <si>
    <t>Охорона паркінгу</t>
  </si>
  <si>
    <t>Всього витрат</t>
  </si>
  <si>
    <t>Рентабельність</t>
  </si>
  <si>
    <t>ПДВ, 20 %</t>
  </si>
  <si>
    <t>Тариф на послуги з утримання підземного паркінгу грн./м.кв. у місяць</t>
  </si>
  <si>
    <t>Виконавець _______________                                                                                               Гаркавенко І.М.</t>
  </si>
  <si>
    <t>Споживач ___________________</t>
  </si>
  <si>
    <t>Структура витрат                                                                                                                                 на послуги з обслуговування паркінгу</t>
  </si>
  <si>
    <t>Паркінг за адресою вул.Сікорського,1в</t>
  </si>
  <si>
    <t xml:space="preserve">Площа паркінгу  –  7212,5 кв.м;  </t>
  </si>
  <si>
    <t>Площа паркомісць - 2820,85 м.кв.</t>
  </si>
  <si>
    <t xml:space="preserve">Кількість паркомісць – 200 шт. </t>
  </si>
  <si>
    <t>Структура вартості договору</t>
  </si>
  <si>
    <t>у грн./м.м. за місяць</t>
  </si>
  <si>
    <t>Тариф на послуги з утримання паркінгу грн./м.м. у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</si>
</sst>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name val="Arial Cyr"/>
      <charset val="204"/>
    </font>
    <font>
      <sz val="12"/>
      <name val="Times New Roman"/>
      <family val="1"/>
      <charset val="204"/>
    </font>
    <font>
      <sz val="12"/>
      <color indexed="4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/>
    <xf numFmtId="2" fontId="5" fillId="2" borderId="0" xfId="0" applyNumberFormat="1" applyFont="1" applyFill="1" applyBorder="1" applyAlignment="1">
      <alignment horizontal="justify" wrapText="1"/>
    </xf>
    <xf numFmtId="0" fontId="5" fillId="2" borderId="0" xfId="0" applyFont="1" applyFill="1" applyBorder="1" applyAlignment="1">
      <alignment horizontal="justify" wrapText="1"/>
    </xf>
    <xf numFmtId="0" fontId="5" fillId="2" borderId="0" xfId="0" applyFont="1" applyFill="1" applyBorder="1"/>
    <xf numFmtId="0" fontId="6" fillId="2" borderId="0" xfId="0" applyFont="1" applyFill="1" applyBorder="1"/>
    <xf numFmtId="4" fontId="6" fillId="2" borderId="0" xfId="0" applyNumberFormat="1" applyFont="1" applyFill="1" applyBorder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9" fillId="0" borderId="0" xfId="0" applyFont="1"/>
    <xf numFmtId="0" fontId="0" fillId="0" borderId="0" xfId="0" applyFill="1"/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2" fontId="13" fillId="0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>
      <alignment wrapText="1"/>
    </xf>
    <xf numFmtId="0" fontId="12" fillId="0" borderId="0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2" fontId="15" fillId="0" borderId="1" xfId="0" applyNumberFormat="1" applyFont="1" applyFill="1" applyBorder="1" applyAlignment="1">
      <alignment horizontal="center" vertical="top" wrapText="1"/>
    </xf>
    <xf numFmtId="2" fontId="0" fillId="0" borderId="0" xfId="0" applyNumberFormat="1"/>
    <xf numFmtId="0" fontId="9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vertical="top" wrapText="1"/>
    </xf>
    <xf numFmtId="2" fontId="15" fillId="0" borderId="0" xfId="0" applyNumberFormat="1" applyFont="1" applyFill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Fill="1"/>
    <xf numFmtId="0" fontId="9" fillId="0" borderId="0" xfId="0" applyFont="1" applyAlignment="1">
      <alignment horizontal="center"/>
    </xf>
    <xf numFmtId="0" fontId="16" fillId="0" borderId="0" xfId="0" applyFont="1" applyAlignment="1">
      <alignment horizontal="justify"/>
    </xf>
    <xf numFmtId="0" fontId="16" fillId="0" borderId="0" xfId="0" applyFont="1"/>
    <xf numFmtId="0" fontId="0" fillId="0" borderId="0" xfId="0" applyAlignment="1">
      <alignment wrapText="1"/>
    </xf>
    <xf numFmtId="0" fontId="17" fillId="0" borderId="0" xfId="0" applyFont="1" applyFill="1" applyAlignment="1">
      <alignment horizontal="center"/>
    </xf>
    <xf numFmtId="0" fontId="10" fillId="0" borderId="0" xfId="0" applyFont="1" applyBorder="1" applyAlignment="1">
      <alignment vertical="top" wrapText="1"/>
    </xf>
    <xf numFmtId="0" fontId="15" fillId="0" borderId="0" xfId="0" applyFont="1" applyFill="1" applyBorder="1" applyAlignment="1">
      <alignment horizontal="center" vertical="top" wrapText="1"/>
    </xf>
    <xf numFmtId="0" fontId="10" fillId="0" borderId="0" xfId="0" applyFont="1"/>
    <xf numFmtId="0" fontId="5" fillId="2" borderId="0" xfId="0" applyFont="1" applyFill="1" applyBorder="1" applyAlignment="1">
      <alignment horizontal="justify" wrapText="1"/>
    </xf>
    <xf numFmtId="0" fontId="16" fillId="0" borderId="0" xfId="0" applyFont="1" applyAlignment="1">
      <alignment horizontal="justify"/>
    </xf>
    <xf numFmtId="0" fontId="1" fillId="0" borderId="0" xfId="0" applyFont="1" applyFill="1" applyAlignment="1">
      <alignment horizontal="right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0" xfId="0" applyFont="1" applyFill="1" applyBorder="1" applyAlignment="1">
      <alignment horizontal="justify" wrapText="1"/>
    </xf>
    <xf numFmtId="0" fontId="5" fillId="2" borderId="0" xfId="0" applyFont="1" applyFill="1" applyBorder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HANNA~1.SOL/AppData/Local/Temp/&#1087;&#1072;&#1088;&#1082;&#1110;&#1085;&#1075;%20&#1089;&#1110;&#1082;&#1086;&#1088;&#1089;&#1100;&#1082;&#1086;&#1075;&#1086;,4&#1077;/&#1087;&#1072;&#1088;&#1082;&#1110;&#1085;&#1075;%20&#1054;&#1050;&#1054;&#1053;&#1063;&#1040;&#1058;&#1045;&#1051;&#1068;&#1053;&#1054;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"/>
      <sheetName val="Расходы (развернуто)"/>
      <sheetName val="Расходы (свернуто)"/>
      <sheetName val="персонал"/>
      <sheetName val="Адмін+загальновироб"/>
      <sheetName val="оргструктура"/>
      <sheetName val="дод Червопопыльська"/>
      <sheetName val="дод Касияна"/>
      <sheetName val="Пчілки"/>
      <sheetName val="Вірмен"/>
      <sheetName val="Сікор,1в"/>
      <sheetName val="Сікорс,4е"/>
      <sheetName val="Лист1"/>
      <sheetName val="Диаграмма1"/>
      <sheetName val="Лист2"/>
      <sheetName val="Лист3"/>
      <sheetName val="Лист4"/>
      <sheetName val="Лист5"/>
    </sheetNames>
    <sheetDataSet>
      <sheetData sheetId="0">
        <row r="17">
          <cell r="D17">
            <v>53.849626319999999</v>
          </cell>
        </row>
        <row r="25">
          <cell r="D25">
            <v>1.2867460624999998</v>
          </cell>
        </row>
        <row r="38">
          <cell r="D38">
            <v>8.3980541105066688</v>
          </cell>
        </row>
        <row r="52">
          <cell r="D52">
            <v>59.860951541626676</v>
          </cell>
        </row>
        <row r="59">
          <cell r="D59">
            <v>3.8626</v>
          </cell>
        </row>
        <row r="69">
          <cell r="D69">
            <v>45.405079999999998</v>
          </cell>
        </row>
        <row r="80">
          <cell r="D80">
            <v>87.316646000000006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0">
          <cell r="D20">
            <v>3.711678380503145</v>
          </cell>
        </row>
        <row r="21">
          <cell r="D21">
            <v>7.2080017688679249E-2</v>
          </cell>
        </row>
        <row r="22">
          <cell r="D22">
            <v>0.58064969376310283</v>
          </cell>
        </row>
        <row r="23">
          <cell r="D23">
            <v>4.1034210800838578</v>
          </cell>
        </row>
        <row r="24">
          <cell r="D24">
            <v>0.29874213836477986</v>
          </cell>
        </row>
        <row r="25">
          <cell r="D25">
            <v>4.0315826076439283</v>
          </cell>
        </row>
        <row r="26">
          <cell r="D26">
            <v>5.535900157232704</v>
          </cell>
        </row>
      </sheetData>
      <sheetData sheetId="12"/>
      <sheetData sheetId="13" refreshError="1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9"/>
  <sheetViews>
    <sheetView view="pageBreakPreview" zoomScale="60" workbookViewId="0">
      <selection activeCell="C1" sqref="C1:D2"/>
    </sheetView>
  </sheetViews>
  <sheetFormatPr defaultRowHeight="15" x14ac:dyDescent="0.25"/>
  <cols>
    <col min="3" max="3" width="58.28515625" customWidth="1"/>
    <col min="4" max="4" width="35" style="16" customWidth="1"/>
  </cols>
  <sheetData>
    <row r="1" spans="2:16" ht="35.25" customHeight="1" x14ac:dyDescent="0.25">
      <c r="C1" s="47" t="s">
        <v>0</v>
      </c>
      <c r="D1" s="48"/>
    </row>
    <row r="2" spans="2:16" x14ac:dyDescent="0.25">
      <c r="C2" s="47" t="s">
        <v>1</v>
      </c>
      <c r="D2" s="47"/>
    </row>
    <row r="3" spans="2:16" x14ac:dyDescent="0.25">
      <c r="D3" s="3"/>
    </row>
    <row r="4" spans="2:16" x14ac:dyDescent="0.25">
      <c r="C4" s="1"/>
      <c r="D4" s="2"/>
    </row>
    <row r="5" spans="2:16" x14ac:dyDescent="0.25">
      <c r="C5" s="47"/>
      <c r="D5" s="47"/>
    </row>
    <row r="6" spans="2:16" x14ac:dyDescent="0.25">
      <c r="D6" s="3"/>
    </row>
    <row r="7" spans="2:16" x14ac:dyDescent="0.25">
      <c r="D7" s="3"/>
    </row>
    <row r="8" spans="2:16" x14ac:dyDescent="0.25">
      <c r="D8" s="3"/>
    </row>
    <row r="9" spans="2:16" ht="15.75" x14ac:dyDescent="0.25">
      <c r="B9" s="49" t="s">
        <v>2</v>
      </c>
      <c r="C9" s="49"/>
      <c r="D9" s="49"/>
    </row>
    <row r="10" spans="2:16" ht="15.75" x14ac:dyDescent="0.25">
      <c r="B10" s="4"/>
      <c r="C10" s="5"/>
      <c r="D10" s="5"/>
    </row>
    <row r="11" spans="2:16" ht="15.75" x14ac:dyDescent="0.25">
      <c r="B11" s="6"/>
      <c r="C11" s="50" t="s">
        <v>3</v>
      </c>
      <c r="D11" s="50"/>
      <c r="E11" s="7"/>
      <c r="F11" s="7"/>
      <c r="G11" s="7"/>
      <c r="H11" s="7"/>
    </row>
    <row r="12" spans="2:16" s="7" customFormat="1" ht="15.75" x14ac:dyDescent="0.25">
      <c r="B12" s="45" t="s">
        <v>4</v>
      </c>
      <c r="C12" s="45"/>
      <c r="D12" s="45"/>
      <c r="E12" s="45"/>
      <c r="F12" s="45"/>
      <c r="G12" s="45"/>
      <c r="H12" s="45"/>
    </row>
    <row r="13" spans="2:16" s="10" customFormat="1" ht="15.75" x14ac:dyDescent="0.25">
      <c r="B13" s="45" t="s">
        <v>5</v>
      </c>
      <c r="C13" s="45"/>
      <c r="D13" s="45"/>
      <c r="E13" s="8"/>
      <c r="F13" s="9"/>
      <c r="G13" s="9"/>
      <c r="H13" s="9"/>
      <c r="L13" s="11"/>
      <c r="M13" s="12"/>
      <c r="N13" s="11"/>
      <c r="O13" s="11"/>
      <c r="P13" s="11"/>
    </row>
    <row r="14" spans="2:16" s="10" customFormat="1" ht="15.75" x14ac:dyDescent="0.25">
      <c r="B14" s="45" t="s">
        <v>6</v>
      </c>
      <c r="C14" s="45"/>
      <c r="D14" s="45"/>
      <c r="E14" s="45"/>
      <c r="F14" s="45"/>
      <c r="G14" s="45"/>
      <c r="H14" s="45"/>
      <c r="L14" s="11"/>
      <c r="M14" s="12"/>
      <c r="N14" s="11"/>
      <c r="O14" s="11"/>
      <c r="P14" s="11"/>
    </row>
    <row r="15" spans="2:16" x14ac:dyDescent="0.25">
      <c r="B15" s="13"/>
      <c r="C15" s="14"/>
      <c r="D15" s="1"/>
    </row>
    <row r="16" spans="2:16" x14ac:dyDescent="0.25">
      <c r="B16" s="15"/>
    </row>
    <row r="17" spans="2:10" x14ac:dyDescent="0.25">
      <c r="B17" s="17" t="s">
        <v>7</v>
      </c>
      <c r="C17" s="18" t="s">
        <v>8</v>
      </c>
      <c r="D17" s="19" t="s">
        <v>9</v>
      </c>
    </row>
    <row r="18" spans="2:10" x14ac:dyDescent="0.25">
      <c r="B18" s="17" t="s">
        <v>10</v>
      </c>
      <c r="C18" s="20"/>
      <c r="D18" s="19" t="s">
        <v>11</v>
      </c>
    </row>
    <row r="19" spans="2:10" x14ac:dyDescent="0.25">
      <c r="B19" s="18">
        <v>1</v>
      </c>
      <c r="C19" s="18">
        <v>2</v>
      </c>
      <c r="D19" s="19">
        <v>3</v>
      </c>
    </row>
    <row r="20" spans="2:10" x14ac:dyDescent="0.25">
      <c r="B20" s="21">
        <v>1</v>
      </c>
      <c r="C20" s="22" t="s">
        <v>12</v>
      </c>
      <c r="D20" s="23">
        <f>'[1]Сікорс,4е'!$D$20</f>
        <v>3.711678380503145</v>
      </c>
    </row>
    <row r="21" spans="2:10" x14ac:dyDescent="0.25">
      <c r="B21" s="21">
        <v>2</v>
      </c>
      <c r="C21" s="22" t="s">
        <v>13</v>
      </c>
      <c r="D21" s="23">
        <f>'[1]Сікорс,4е'!$D$21</f>
        <v>7.2080017688679249E-2</v>
      </c>
    </row>
    <row r="22" spans="2:10" ht="25.5" x14ac:dyDescent="0.25">
      <c r="B22" s="21">
        <v>3</v>
      </c>
      <c r="C22" s="22" t="s">
        <v>14</v>
      </c>
      <c r="D22" s="23">
        <f>'[1]Сікорс,4е'!$D$22</f>
        <v>0.58064969376310283</v>
      </c>
    </row>
    <row r="23" spans="2:10" ht="51.75" x14ac:dyDescent="0.25">
      <c r="B23" s="21">
        <v>4</v>
      </c>
      <c r="C23" s="24" t="s">
        <v>15</v>
      </c>
      <c r="D23" s="23">
        <f>'[1]Сікорс,4е'!$D$23</f>
        <v>4.1034210800838578</v>
      </c>
    </row>
    <row r="24" spans="2:10" x14ac:dyDescent="0.25">
      <c r="B24" s="21">
        <v>5</v>
      </c>
      <c r="C24" s="22" t="s">
        <v>16</v>
      </c>
      <c r="D24" s="25">
        <f>'[1]Сікорс,4е'!$D$24</f>
        <v>0.29874213836477986</v>
      </c>
      <c r="E24" s="26"/>
      <c r="F24" s="26"/>
      <c r="G24" s="26"/>
      <c r="H24" s="26"/>
      <c r="I24" s="26"/>
      <c r="J24" s="26"/>
    </row>
    <row r="25" spans="2:10" x14ac:dyDescent="0.25">
      <c r="B25" s="21">
        <v>6</v>
      </c>
      <c r="C25" s="22" t="s">
        <v>17</v>
      </c>
      <c r="D25" s="23">
        <f>'[1]Сікорс,4е'!$D$25</f>
        <v>4.0315826076439283</v>
      </c>
      <c r="I25" s="27"/>
    </row>
    <row r="26" spans="2:10" x14ac:dyDescent="0.25">
      <c r="B26" s="21">
        <v>7</v>
      </c>
      <c r="C26" s="22" t="s">
        <v>18</v>
      </c>
      <c r="D26" s="23">
        <f>'[1]Сікорс,4е'!$D$26</f>
        <v>5.535900157232704</v>
      </c>
    </row>
    <row r="27" spans="2:10" x14ac:dyDescent="0.25">
      <c r="B27" s="21"/>
      <c r="C27" s="28" t="s">
        <v>19</v>
      </c>
      <c r="D27" s="29">
        <f>SUM(D20:D26)</f>
        <v>18.334054075280196</v>
      </c>
      <c r="F27" s="30"/>
    </row>
    <row r="28" spans="2:10" x14ac:dyDescent="0.25">
      <c r="B28" s="21"/>
      <c r="C28" s="22" t="s">
        <v>20</v>
      </c>
      <c r="D28" s="23">
        <f>D27*5%</f>
        <v>0.91670270376400986</v>
      </c>
    </row>
    <row r="29" spans="2:10" x14ac:dyDescent="0.25">
      <c r="B29" s="21"/>
      <c r="C29" s="22" t="s">
        <v>21</v>
      </c>
      <c r="D29" s="23">
        <f>(D27+D28)*20%</f>
        <v>3.8501513558088414</v>
      </c>
    </row>
    <row r="30" spans="2:10" ht="25.5" x14ac:dyDescent="0.25">
      <c r="B30" s="31"/>
      <c r="C30" s="28" t="s">
        <v>22</v>
      </c>
      <c r="D30" s="29">
        <f>D27+D28+D29</f>
        <v>23.100908134853047</v>
      </c>
    </row>
    <row r="31" spans="2:10" x14ac:dyDescent="0.25">
      <c r="B31" s="32"/>
      <c r="C31" s="33"/>
      <c r="D31" s="34"/>
    </row>
    <row r="32" spans="2:10" x14ac:dyDescent="0.25">
      <c r="B32" s="32"/>
      <c r="C32" s="33"/>
      <c r="D32" s="34"/>
    </row>
    <row r="33" spans="2:4" ht="15.75" x14ac:dyDescent="0.25">
      <c r="B33" s="35" t="s">
        <v>23</v>
      </c>
      <c r="C33" s="35"/>
      <c r="D33" s="36" t="s">
        <v>24</v>
      </c>
    </row>
    <row r="34" spans="2:4" x14ac:dyDescent="0.25">
      <c r="B34" s="37"/>
    </row>
    <row r="35" spans="2:4" s="35" customFormat="1" ht="15.75" x14ac:dyDescent="0.25">
      <c r="D35" s="36"/>
    </row>
    <row r="36" spans="2:4" x14ac:dyDescent="0.25">
      <c r="B36" s="37"/>
    </row>
    <row r="37" spans="2:4" ht="15.75" x14ac:dyDescent="0.25">
      <c r="B37" s="46"/>
      <c r="C37" s="46"/>
      <c r="D37" s="46"/>
    </row>
    <row r="38" spans="2:4" ht="15.75" x14ac:dyDescent="0.25">
      <c r="B38" s="38"/>
    </row>
    <row r="39" spans="2:4" ht="15.75" x14ac:dyDescent="0.25">
      <c r="B39" s="39"/>
    </row>
  </sheetData>
  <mergeCells count="9">
    <mergeCell ref="B14:H14"/>
    <mergeCell ref="B37:D37"/>
    <mergeCell ref="C1:D1"/>
    <mergeCell ref="C2:D2"/>
    <mergeCell ref="C5:D5"/>
    <mergeCell ref="B9:D9"/>
    <mergeCell ref="C11:D11"/>
    <mergeCell ref="B12:H12"/>
    <mergeCell ref="B13:D13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9"/>
  <sheetViews>
    <sheetView tabSelected="1" workbookViewId="0">
      <selection activeCell="G28" sqref="G28"/>
    </sheetView>
  </sheetViews>
  <sheetFormatPr defaultRowHeight="15" x14ac:dyDescent="0.25"/>
  <cols>
    <col min="3" max="3" width="56.140625" customWidth="1"/>
    <col min="4" max="4" width="17.42578125" style="16" customWidth="1"/>
  </cols>
  <sheetData>
    <row r="1" spans="2:16" ht="15" customHeight="1" x14ac:dyDescent="0.25">
      <c r="C1" s="47" t="s">
        <v>0</v>
      </c>
      <c r="D1" s="48"/>
    </row>
    <row r="2" spans="2:16" ht="15" customHeight="1" x14ac:dyDescent="0.25">
      <c r="C2" s="47" t="s">
        <v>1</v>
      </c>
      <c r="D2" s="47"/>
    </row>
    <row r="3" spans="2:16" x14ac:dyDescent="0.25">
      <c r="D3" s="3"/>
    </row>
    <row r="4" spans="2:16" x14ac:dyDescent="0.25">
      <c r="D4" s="3"/>
    </row>
    <row r="5" spans="2:16" x14ac:dyDescent="0.25">
      <c r="D5" s="41"/>
    </row>
    <row r="6" spans="2:16" x14ac:dyDescent="0.25">
      <c r="D6" s="3"/>
    </row>
    <row r="7" spans="2:16" x14ac:dyDescent="0.25">
      <c r="D7" s="3"/>
    </row>
    <row r="8" spans="2:16" x14ac:dyDescent="0.25">
      <c r="D8" s="3"/>
    </row>
    <row r="9" spans="2:16" ht="40.5" customHeight="1" x14ac:dyDescent="0.25">
      <c r="B9" s="49" t="s">
        <v>25</v>
      </c>
      <c r="C9" s="51"/>
      <c r="D9" s="51"/>
    </row>
    <row r="10" spans="2:16" ht="15.75" x14ac:dyDescent="0.25">
      <c r="B10" s="4"/>
      <c r="C10" s="5"/>
      <c r="D10" s="5"/>
    </row>
    <row r="11" spans="2:16" ht="15.75" x14ac:dyDescent="0.25">
      <c r="B11" s="6"/>
      <c r="C11" s="50" t="s">
        <v>26</v>
      </c>
      <c r="D11" s="52"/>
      <c r="E11" s="7"/>
      <c r="F11" s="7"/>
      <c r="G11" s="7"/>
      <c r="H11" s="7"/>
    </row>
    <row r="12" spans="2:16" s="7" customFormat="1" ht="15.75" x14ac:dyDescent="0.25">
      <c r="B12" s="45" t="s">
        <v>27</v>
      </c>
      <c r="C12" s="45"/>
      <c r="D12" s="45"/>
      <c r="E12" s="45"/>
      <c r="F12" s="45"/>
      <c r="G12" s="45"/>
      <c r="H12" s="45"/>
    </row>
    <row r="13" spans="2:16" s="10" customFormat="1" ht="15.75" x14ac:dyDescent="0.25">
      <c r="B13" s="45" t="s">
        <v>28</v>
      </c>
      <c r="C13" s="45"/>
      <c r="D13" s="53"/>
      <c r="E13" s="8"/>
      <c r="F13" s="9"/>
      <c r="G13" s="9"/>
      <c r="H13" s="9"/>
      <c r="L13" s="11"/>
      <c r="M13" s="12"/>
      <c r="N13" s="11"/>
      <c r="O13" s="11"/>
      <c r="P13" s="11"/>
    </row>
    <row r="14" spans="2:16" s="10" customFormat="1" ht="15.75" x14ac:dyDescent="0.25">
      <c r="B14" s="45" t="s">
        <v>29</v>
      </c>
      <c r="C14" s="54"/>
      <c r="D14" s="54"/>
      <c r="E14" s="54"/>
      <c r="F14" s="54"/>
      <c r="G14" s="54"/>
      <c r="H14" s="54"/>
      <c r="L14" s="11"/>
      <c r="M14" s="12"/>
      <c r="N14" s="11"/>
      <c r="O14" s="11"/>
      <c r="P14" s="11"/>
    </row>
    <row r="15" spans="2:16" x14ac:dyDescent="0.25">
      <c r="B15" s="13"/>
      <c r="C15" s="14"/>
      <c r="D15" s="40"/>
    </row>
    <row r="16" spans="2:16" x14ac:dyDescent="0.25">
      <c r="B16" s="15"/>
    </row>
    <row r="17" spans="2:10" ht="25.5" x14ac:dyDescent="0.25">
      <c r="B17" s="17" t="s">
        <v>7</v>
      </c>
      <c r="C17" s="18" t="s">
        <v>8</v>
      </c>
      <c r="D17" s="19" t="s">
        <v>30</v>
      </c>
    </row>
    <row r="18" spans="2:10" ht="25.5" x14ac:dyDescent="0.25">
      <c r="B18" s="17" t="s">
        <v>10</v>
      </c>
      <c r="C18" s="20"/>
      <c r="D18" s="19" t="s">
        <v>31</v>
      </c>
    </row>
    <row r="19" spans="2:10" x14ac:dyDescent="0.25">
      <c r="B19" s="18">
        <v>1</v>
      </c>
      <c r="C19" s="18">
        <v>2</v>
      </c>
      <c r="D19" s="19">
        <v>3</v>
      </c>
    </row>
    <row r="20" spans="2:10" x14ac:dyDescent="0.25">
      <c r="B20" s="21">
        <v>1</v>
      </c>
      <c r="C20" s="22" t="s">
        <v>12</v>
      </c>
      <c r="D20" s="23">
        <f>[1]расчет!D17</f>
        <v>53.849626319999999</v>
      </c>
    </row>
    <row r="21" spans="2:10" x14ac:dyDescent="0.25">
      <c r="B21" s="21">
        <v>2</v>
      </c>
      <c r="C21" s="22" t="s">
        <v>13</v>
      </c>
      <c r="D21" s="23">
        <f>[1]расчет!D25</f>
        <v>1.2867460624999998</v>
      </c>
    </row>
    <row r="22" spans="2:10" ht="25.5" x14ac:dyDescent="0.25">
      <c r="B22" s="21">
        <v>3</v>
      </c>
      <c r="C22" s="22" t="s">
        <v>14</v>
      </c>
      <c r="D22" s="23">
        <f>[1]расчет!D38</f>
        <v>8.3980541105066688</v>
      </c>
    </row>
    <row r="23" spans="2:10" ht="51.75" x14ac:dyDescent="0.25">
      <c r="B23" s="21">
        <v>4</v>
      </c>
      <c r="C23" s="24" t="s">
        <v>15</v>
      </c>
      <c r="D23" s="23">
        <f>[1]расчет!D52</f>
        <v>59.860951541626676</v>
      </c>
    </row>
    <row r="24" spans="2:10" x14ac:dyDescent="0.25">
      <c r="B24" s="21">
        <v>5</v>
      </c>
      <c r="C24" s="22" t="s">
        <v>16</v>
      </c>
      <c r="D24" s="25">
        <f>[1]расчет!D59</f>
        <v>3.8626</v>
      </c>
      <c r="E24" s="26"/>
      <c r="F24" s="26"/>
      <c r="G24" s="26"/>
      <c r="H24" s="26"/>
      <c r="I24" s="26"/>
      <c r="J24" s="26"/>
    </row>
    <row r="25" spans="2:10" x14ac:dyDescent="0.25">
      <c r="B25" s="21">
        <v>6</v>
      </c>
      <c r="C25" s="22" t="s">
        <v>17</v>
      </c>
      <c r="D25" s="23">
        <f>[1]расчет!D69</f>
        <v>45.405079999999998</v>
      </c>
      <c r="I25" s="27"/>
    </row>
    <row r="26" spans="2:10" x14ac:dyDescent="0.25">
      <c r="B26" s="21">
        <v>7</v>
      </c>
      <c r="C26" s="22" t="s">
        <v>18</v>
      </c>
      <c r="D26" s="23">
        <f>[1]расчет!D80</f>
        <v>87.316646000000006</v>
      </c>
    </row>
    <row r="27" spans="2:10" x14ac:dyDescent="0.25">
      <c r="B27" s="21"/>
      <c r="C27" s="28" t="s">
        <v>19</v>
      </c>
      <c r="D27" s="29">
        <f>SUM(D20:D26)</f>
        <v>259.97970403463336</v>
      </c>
      <c r="F27" s="30"/>
    </row>
    <row r="28" spans="2:10" x14ac:dyDescent="0.25">
      <c r="B28" s="21"/>
      <c r="C28" s="22" t="s">
        <v>20</v>
      </c>
      <c r="D28" s="23">
        <f>D27/100*5</f>
        <v>12.998985201731667</v>
      </c>
    </row>
    <row r="29" spans="2:10" x14ac:dyDescent="0.25">
      <c r="B29" s="21"/>
      <c r="C29" s="22" t="s">
        <v>21</v>
      </c>
      <c r="D29" s="23">
        <f>(D27+D28)/5</f>
        <v>54.595737847273007</v>
      </c>
    </row>
    <row r="30" spans="2:10" x14ac:dyDescent="0.25">
      <c r="B30" s="31"/>
      <c r="C30" s="28" t="s">
        <v>32</v>
      </c>
      <c r="D30" s="29">
        <f>D27+D28+D29</f>
        <v>327.57442708363806</v>
      </c>
    </row>
    <row r="31" spans="2:10" x14ac:dyDescent="0.25">
      <c r="B31" s="32"/>
      <c r="C31" s="33"/>
      <c r="D31" s="34"/>
    </row>
    <row r="32" spans="2:10" x14ac:dyDescent="0.25">
      <c r="B32" s="32"/>
      <c r="C32" s="33"/>
      <c r="D32" s="34"/>
    </row>
    <row r="33" spans="2:4" x14ac:dyDescent="0.25">
      <c r="B33" s="32"/>
      <c r="C33" s="42"/>
      <c r="D33" s="43"/>
    </row>
    <row r="34" spans="2:4" x14ac:dyDescent="0.25">
      <c r="B34" s="44"/>
    </row>
    <row r="35" spans="2:4" ht="15.75" x14ac:dyDescent="0.25">
      <c r="B35" s="35" t="s">
        <v>23</v>
      </c>
      <c r="C35" s="35"/>
      <c r="D35" s="36" t="s">
        <v>24</v>
      </c>
    </row>
    <row r="36" spans="2:4" x14ac:dyDescent="0.25">
      <c r="B36" s="37"/>
    </row>
    <row r="37" spans="2:4" ht="15.75" x14ac:dyDescent="0.25">
      <c r="B37" s="46"/>
      <c r="C37" s="55"/>
      <c r="D37" s="55"/>
    </row>
    <row r="38" spans="2:4" ht="15.75" x14ac:dyDescent="0.25">
      <c r="B38" s="38"/>
    </row>
    <row r="39" spans="2:4" ht="15.75" x14ac:dyDescent="0.25">
      <c r="B39" s="39"/>
    </row>
  </sheetData>
  <mergeCells count="8">
    <mergeCell ref="B13:D13"/>
    <mergeCell ref="B14:H14"/>
    <mergeCell ref="B37:D37"/>
    <mergeCell ref="C1:D1"/>
    <mergeCell ref="C2:D2"/>
    <mergeCell ref="B9:D9"/>
    <mergeCell ref="C11:D11"/>
    <mergeCell ref="B12:H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Ludam</dc:creator>
  <cp:lastModifiedBy>Жанна</cp:lastModifiedBy>
  <dcterms:created xsi:type="dcterms:W3CDTF">2019-01-24T09:47:06Z</dcterms:created>
  <dcterms:modified xsi:type="dcterms:W3CDTF">2019-01-24T10:53:56Z</dcterms:modified>
</cp:coreProperties>
</file>